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<sst xmlns="http://schemas.openxmlformats.org/spreadsheetml/2006/main" count="203" uniqueCount="96">
  <si>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</si>
  <si>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</si>
  <si>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</si>
  <si>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</si>
  <si>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</si>
  <si>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</si>
  <si>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</si>
  <si>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</si>
  <si>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</si>
  <si>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</si>
  <si>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</si>
  <si>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</si>
  <si>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</si>
  <si>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</si>
  <si>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</si>
  <si>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</si>
  <si>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</si>
  <si>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</si>
  <si>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</si>
  <si>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</si>
  <si>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</si>
  <si>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</si>
  <si>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</si>
  <si>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</si>
  <si>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</si>
  <si>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</si>
  <si>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</si>
  <si>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</si>
  <si>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</si>
  <si>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</si>
  <si>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</si>
  <si>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</si>
  <si>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</si>
  <si>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</si>
  <si>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</si>
  <si>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</si>
  <si>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</si>
  <si>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</si>
  <si>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</si>
  <si>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</si>
  <si>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</si>
  <si>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</si>
  <si>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</si>
  <si>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</si>
  <si>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</si>
  <si>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</si>
  <si>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</si>
  <si>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</si>
  <si>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</si>
  <si>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</si>
  <si>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</si>
  <si>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</si>
  <si>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</si>
  <si>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</si>
  <si>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</si>
  <si>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</si>
  <si>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</si>
  <si>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</si>
  <si>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</si>
  <si>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</si>
  <si>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</si>
  <si>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</si>
  <si>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</si>
  <si>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</si>
  <si>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</si>
  <si>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</si>
  <si>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</si>
  <si>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</si>
  <si>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</si>
  <si>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</si>
  <si>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</si>
  <si>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</si>
  <si>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</si>
  <si>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</si>
  <si>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</si>
  <si>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</si>
  <si>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</si>
  <si>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</si>
  <si>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</si>
  <si>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</si>
  <si>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</si>
  <si>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</si>
  <si>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</si>
  <si>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</si>
  <si>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</si>
  <si>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</si>
  <si>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</si>
  <si>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</si>
  <si>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</si>
  <si>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</si>
  <si>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</si>
  <si>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</si>
  <si>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</si>
  <si>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-722.89</t>
  </si>
  <si>
    <t xml:space="preserve">          -14,733.83</t>
  </si>
  <si>
    <t>на  30.06.2010 20:00мск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</si>
</sst>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" fontId="6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30">
      <selection activeCell="F68" sqref="F68"/>
    </sheetView>
  </sheetViews>
  <sheetFormatPr defaultColWidth="9.33203125" defaultRowHeight="11.25"/>
  <cols>
    <col min="1" max="3" width="17.33203125" style="1" customWidth="1"/>
    <col min="4" max="4" width="28.66015625" style="1" customWidth="1"/>
    <col min="5" max="5" width="13.16015625" style="1" customWidth="1"/>
    <col min="6" max="7" width="19.66015625" style="1" customWidth="1"/>
    <col min="8" max="8" width="17.5" style="28" hidden="1" customWidth="1"/>
    <col min="9" max="9" width="22.5" style="28" hidden="1" customWidth="1"/>
    <col min="10" max="10" width="22.16015625" style="28" hidden="1" customWidth="1"/>
    <col min="11" max="11" width="27.5" style="28" hidden="1" customWidth="1"/>
    <col min="12" max="12" width="34.66015625" style="28" hidden="1" customWidth="1"/>
    <col min="13" max="13" width="23.33203125" style="28" hidden="1" customWidth="1"/>
    <col min="14" max="14" width="9.5" style="28" customWidth="1"/>
    <col min="15" max="15" width="32.33203125" style="28" hidden="1" customWidth="1"/>
    <col min="16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7" t="s">
        <v>6</v>
      </c>
      <c r="B7" s="57"/>
      <c r="C7" s="57"/>
      <c r="D7" s="57"/>
      <c r="E7" s="57"/>
      <c r="F7" s="57"/>
      <c r="G7" s="57"/>
    </row>
    <row r="8" spans="1:7" ht="12.75">
      <c r="A8" s="57" t="s">
        <v>7</v>
      </c>
      <c r="B8" s="57"/>
      <c r="C8" s="57"/>
      <c r="D8" s="57"/>
      <c r="E8" s="57"/>
      <c r="F8" s="57"/>
      <c r="G8" s="57"/>
    </row>
    <row r="9" spans="1:7" ht="19.5" customHeight="1">
      <c r="A9" s="58" t="s">
        <v>95</v>
      </c>
      <c r="B9" s="58"/>
      <c r="C9" s="58"/>
      <c r="D9" s="58"/>
      <c r="E9" s="58"/>
      <c r="F9" s="58"/>
      <c r="G9" s="58"/>
    </row>
    <row r="10" spans="1:7" ht="19.5" customHeight="1">
      <c r="A10" s="55" t="s">
        <v>90</v>
      </c>
      <c r="B10" s="55"/>
      <c r="C10" s="55"/>
      <c r="D10" s="55"/>
      <c r="E10" s="55"/>
      <c r="F10" s="55"/>
      <c r="G10" s="55"/>
    </row>
    <row r="11" spans="1:15" s="2" customFormat="1" ht="16.5" customHeight="1">
      <c r="A11" s="54" t="s">
        <v>8</v>
      </c>
      <c r="B11" s="54"/>
      <c r="C11" s="54"/>
      <c r="D11" s="54"/>
      <c r="E11" s="54"/>
      <c r="F11" s="54"/>
      <c r="G11" s="54"/>
      <c r="H11" s="29"/>
      <c r="I11" s="29"/>
      <c r="J11" s="29"/>
      <c r="K11" s="29"/>
      <c r="L11" s="29"/>
      <c r="M11" s="29"/>
      <c r="N11" s="29"/>
      <c r="O11" s="29"/>
    </row>
    <row r="12" spans="1:7" ht="11.25">
      <c r="A12" s="42" t="s">
        <v>9</v>
      </c>
      <c r="B12" s="42"/>
      <c r="C12" s="42"/>
      <c r="D12" s="42"/>
      <c r="E12" s="42"/>
      <c r="F12" s="42"/>
      <c r="G12" s="42"/>
    </row>
    <row r="13" spans="1:7" ht="16.5" customHeight="1">
      <c r="A13" s="55" t="s">
        <v>10</v>
      </c>
      <c r="B13" s="55"/>
      <c r="C13" s="55"/>
      <c r="D13" s="55"/>
      <c r="E13" s="55"/>
      <c r="F13" s="55"/>
      <c r="G13" s="55"/>
    </row>
    <row r="14" spans="1:7" ht="11.25">
      <c r="A14" s="56" t="s">
        <v>11</v>
      </c>
      <c r="B14" s="56"/>
      <c r="C14" s="56"/>
      <c r="D14" s="56"/>
      <c r="E14" s="56"/>
      <c r="F14" s="56"/>
      <c r="G14" s="56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5" s="3" customFormat="1" ht="45" customHeight="1">
      <c r="A16" s="53" t="s">
        <v>12</v>
      </c>
      <c r="B16" s="53"/>
      <c r="C16" s="53"/>
      <c r="D16" s="53"/>
      <c r="E16" s="7" t="s">
        <v>13</v>
      </c>
      <c r="F16" s="7" t="s">
        <v>14</v>
      </c>
      <c r="G16" s="7" t="s">
        <v>15</v>
      </c>
      <c r="H16" s="30"/>
      <c r="I16" s="30"/>
      <c r="J16" s="30"/>
      <c r="K16" s="30"/>
      <c r="L16" s="30"/>
      <c r="M16" s="30"/>
      <c r="N16" s="30"/>
      <c r="O16" s="30"/>
    </row>
    <row r="17" spans="1:15" ht="12">
      <c r="A17" s="47" t="s">
        <v>16</v>
      </c>
      <c r="B17" s="47"/>
      <c r="C17" s="47"/>
      <c r="D17" s="47"/>
      <c r="E17" s="9" t="s">
        <v>17</v>
      </c>
      <c r="F17" s="35">
        <f>(22218395.47+I17+J17)/1000+K17+L17+O17+0.01</f>
        <v>141364.97237</v>
      </c>
      <c r="G17" s="10">
        <f>325038706.78/1000</f>
        <v>325038.70677999995</v>
      </c>
      <c r="I17" s="28">
        <v>33645870.29</v>
      </c>
      <c r="J17" s="28">
        <v>25872516.61</v>
      </c>
      <c r="K17" s="28">
        <v>18614.65</v>
      </c>
      <c r="L17" s="28">
        <v>26351.32</v>
      </c>
      <c r="M17" s="31"/>
      <c r="O17" s="28">
        <v>14662.21</v>
      </c>
    </row>
    <row r="18" spans="1:15" ht="12">
      <c r="A18" s="46" t="s">
        <v>18</v>
      </c>
      <c r="B18" s="46"/>
      <c r="C18" s="46"/>
      <c r="D18" s="46"/>
      <c r="E18" s="11" t="s">
        <v>19</v>
      </c>
      <c r="F18" s="36">
        <f>(22804927.25+I18+J18)/1000+K18+L18+O18</f>
        <v>141514.54843000002</v>
      </c>
      <c r="G18" s="12">
        <f>310803699.42/1000</f>
        <v>310803.69942</v>
      </c>
      <c r="I18" s="28">
        <v>33898021.24</v>
      </c>
      <c r="J18" s="28">
        <v>25262149.94</v>
      </c>
      <c r="K18" s="28">
        <v>18187.82</v>
      </c>
      <c r="L18" s="28">
        <v>27074.21</v>
      </c>
      <c r="M18" s="31"/>
      <c r="O18" s="28">
        <v>14287.42</v>
      </c>
    </row>
    <row r="19" spans="1:13" ht="12">
      <c r="A19" s="52" t="s">
        <v>20</v>
      </c>
      <c r="B19" s="52"/>
      <c r="C19" s="52"/>
      <c r="D19" s="52"/>
      <c r="E19" s="13" t="s">
        <v>21</v>
      </c>
      <c r="F19" s="37">
        <f>F17-F18-0.01</f>
        <v>-149.58606000002123</v>
      </c>
      <c r="G19" s="14">
        <f>14235007.36/1000</f>
        <v>14235.00736</v>
      </c>
      <c r="K19" s="28">
        <v>426.83</v>
      </c>
      <c r="L19" s="28" t="s">
        <v>93</v>
      </c>
      <c r="M19" s="31"/>
    </row>
    <row r="20" spans="1:15" ht="26.25" customHeight="1">
      <c r="A20" s="47" t="s">
        <v>22</v>
      </c>
      <c r="B20" s="47"/>
      <c r="C20" s="47"/>
      <c r="D20" s="47"/>
      <c r="E20" s="9" t="s">
        <v>23</v>
      </c>
      <c r="F20" s="35"/>
      <c r="G20" s="15" t="s">
        <v>24</v>
      </c>
      <c r="I20" s="28" t="s">
        <v>24</v>
      </c>
      <c r="J20" s="28" t="s">
        <v>24</v>
      </c>
      <c r="K20" s="28" t="s">
        <v>24</v>
      </c>
      <c r="L20" s="28" t="s">
        <v>24</v>
      </c>
      <c r="M20" s="31"/>
      <c r="O20" s="28" t="s">
        <v>24</v>
      </c>
    </row>
    <row r="21" spans="1:15" ht="28.5" customHeight="1">
      <c r="A21" s="47" t="s">
        <v>25</v>
      </c>
      <c r="B21" s="47"/>
      <c r="C21" s="47"/>
      <c r="D21" s="47"/>
      <c r="E21" s="9" t="s">
        <v>26</v>
      </c>
      <c r="F21" s="35"/>
      <c r="G21" s="15" t="s">
        <v>24</v>
      </c>
      <c r="I21" s="28" t="s">
        <v>24</v>
      </c>
      <c r="J21" s="28" t="s">
        <v>24</v>
      </c>
      <c r="K21" s="28" t="s">
        <v>24</v>
      </c>
      <c r="L21" s="28" t="s">
        <v>24</v>
      </c>
      <c r="M21" s="31"/>
      <c r="O21" s="28" t="s">
        <v>24</v>
      </c>
    </row>
    <row r="22" spans="1:15" ht="25.5" customHeight="1">
      <c r="A22" s="47" t="s">
        <v>27</v>
      </c>
      <c r="B22" s="47"/>
      <c r="C22" s="47"/>
      <c r="D22" s="47"/>
      <c r="E22" s="9" t="s">
        <v>28</v>
      </c>
      <c r="F22" s="35" t="s">
        <v>24</v>
      </c>
      <c r="G22" s="15" t="s">
        <v>24</v>
      </c>
      <c r="I22" s="28" t="s">
        <v>24</v>
      </c>
      <c r="J22" s="28" t="s">
        <v>24</v>
      </c>
      <c r="K22" s="28" t="s">
        <v>24</v>
      </c>
      <c r="L22" s="28" t="s">
        <v>24</v>
      </c>
      <c r="M22" s="31"/>
      <c r="O22" s="28" t="s">
        <v>24</v>
      </c>
    </row>
    <row r="23" spans="1:13" ht="12">
      <c r="A23" s="47" t="s">
        <v>29</v>
      </c>
      <c r="B23" s="47"/>
      <c r="C23" s="47"/>
      <c r="D23" s="47"/>
      <c r="E23" s="9" t="s">
        <v>30</v>
      </c>
      <c r="F23" s="35"/>
      <c r="G23" s="15"/>
      <c r="M23" s="31"/>
    </row>
    <row r="24" spans="1:13" ht="12">
      <c r="A24" s="47" t="s">
        <v>31</v>
      </c>
      <c r="B24" s="47"/>
      <c r="C24" s="47"/>
      <c r="D24" s="47"/>
      <c r="E24" s="9" t="s">
        <v>32</v>
      </c>
      <c r="F24" s="35"/>
      <c r="G24" s="15"/>
      <c r="M24" s="31"/>
    </row>
    <row r="25" spans="1:13" ht="12">
      <c r="A25" s="47" t="s">
        <v>33</v>
      </c>
      <c r="B25" s="47"/>
      <c r="C25" s="47"/>
      <c r="D25" s="47"/>
      <c r="E25" s="9" t="s">
        <v>34</v>
      </c>
      <c r="F25" s="35"/>
      <c r="G25" s="15"/>
      <c r="M25" s="31"/>
    </row>
    <row r="26" spans="1:15" ht="12">
      <c r="A26" s="47" t="s">
        <v>35</v>
      </c>
      <c r="B26" s="47"/>
      <c r="C26" s="47"/>
      <c r="D26" s="47"/>
      <c r="E26" s="9" t="s">
        <v>36</v>
      </c>
      <c r="F26" s="41">
        <f>(11715+I26+J26)/1000+K26+L26+O26</f>
        <v>68.255</v>
      </c>
      <c r="G26" s="15" t="s">
        <v>24</v>
      </c>
      <c r="I26" s="28">
        <v>11715</v>
      </c>
      <c r="J26" s="28">
        <v>12925</v>
      </c>
      <c r="K26" s="28">
        <v>12.11</v>
      </c>
      <c r="L26" s="28">
        <v>12.52</v>
      </c>
      <c r="M26" s="31"/>
      <c r="O26" s="28">
        <v>7.27</v>
      </c>
    </row>
    <row r="27" spans="1:15" ht="12">
      <c r="A27" s="47" t="s">
        <v>37</v>
      </c>
      <c r="B27" s="47"/>
      <c r="C27" s="47"/>
      <c r="D27" s="47"/>
      <c r="E27" s="9" t="s">
        <v>38</v>
      </c>
      <c r="F27" s="35">
        <f>747323.69/1000+O27</f>
        <v>828.29369</v>
      </c>
      <c r="G27" s="10">
        <f>535853.71/1000</f>
        <v>535.85371</v>
      </c>
      <c r="I27" s="28" t="s">
        <v>24</v>
      </c>
      <c r="J27" s="28" t="s">
        <v>24</v>
      </c>
      <c r="K27" s="28" t="s">
        <v>24</v>
      </c>
      <c r="L27" s="28" t="s">
        <v>24</v>
      </c>
      <c r="M27" s="31"/>
      <c r="O27" s="28">
        <v>80.97</v>
      </c>
    </row>
    <row r="28" spans="1:13" ht="12">
      <c r="A28" s="47" t="s">
        <v>39</v>
      </c>
      <c r="B28" s="47"/>
      <c r="C28" s="47"/>
      <c r="D28" s="47"/>
      <c r="E28" s="9" t="s">
        <v>40</v>
      </c>
      <c r="F28" s="35"/>
      <c r="G28" s="15"/>
      <c r="M28" s="31"/>
    </row>
    <row r="29" spans="1:15" ht="12">
      <c r="A29" s="47" t="s">
        <v>41</v>
      </c>
      <c r="B29" s="47"/>
      <c r="C29" s="47"/>
      <c r="D29" s="47"/>
      <c r="E29" s="9" t="s">
        <v>42</v>
      </c>
      <c r="F29" s="35" t="s">
        <v>24</v>
      </c>
      <c r="G29" s="15" t="s">
        <v>24</v>
      </c>
      <c r="I29" s="28" t="s">
        <v>24</v>
      </c>
      <c r="J29" s="28" t="s">
        <v>24</v>
      </c>
      <c r="K29" s="28" t="s">
        <v>24</v>
      </c>
      <c r="L29" s="28" t="s">
        <v>24</v>
      </c>
      <c r="M29" s="31"/>
      <c r="O29" s="28" t="s">
        <v>24</v>
      </c>
    </row>
    <row r="30" spans="1:15" ht="26.25" customHeight="1">
      <c r="A30" s="52" t="s">
        <v>43</v>
      </c>
      <c r="B30" s="52"/>
      <c r="C30" s="52"/>
      <c r="D30" s="52"/>
      <c r="E30" s="13" t="s">
        <v>44</v>
      </c>
      <c r="F30" s="37">
        <f>(4014914.54+I30+J30)/1000+K30+L30+O30</f>
        <v>-4290.67599</v>
      </c>
      <c r="G30" s="14">
        <f>57326941.83/1000</f>
        <v>57326.941829999996</v>
      </c>
      <c r="I30" s="28">
        <v>-4976455.41</v>
      </c>
      <c r="J30" s="28">
        <v>12003224.88</v>
      </c>
      <c r="K30" s="28">
        <v>-827.09</v>
      </c>
      <c r="L30" s="28">
        <v>-11493.87</v>
      </c>
      <c r="M30" s="31"/>
      <c r="O30" s="28">
        <v>-3011.4</v>
      </c>
    </row>
    <row r="31" spans="1:13" ht="12">
      <c r="A31" s="47" t="s">
        <v>45</v>
      </c>
      <c r="B31" s="47"/>
      <c r="C31" s="47"/>
      <c r="D31" s="47"/>
      <c r="E31" s="9"/>
      <c r="F31" s="35"/>
      <c r="G31" s="15"/>
      <c r="M31" s="31"/>
    </row>
    <row r="32" spans="1:15" ht="12">
      <c r="A32" s="8"/>
      <c r="B32" s="51" t="s">
        <v>46</v>
      </c>
      <c r="C32" s="51"/>
      <c r="D32" s="51"/>
      <c r="E32" s="9" t="s">
        <v>47</v>
      </c>
      <c r="F32" s="35">
        <f>(4014914.54+I32+J32)/1000+K32+L32+O32</f>
        <v>-4290.67599</v>
      </c>
      <c r="G32" s="10">
        <f>57326941.83/1000</f>
        <v>57326.941829999996</v>
      </c>
      <c r="I32" s="28">
        <v>-4976455.41</v>
      </c>
      <c r="J32" s="28">
        <v>12003224.88</v>
      </c>
      <c r="K32" s="28">
        <v>-827.09</v>
      </c>
      <c r="L32" s="28">
        <v>-11493.87</v>
      </c>
      <c r="M32" s="31"/>
      <c r="O32" s="28">
        <v>-3011.4</v>
      </c>
    </row>
    <row r="33" spans="1:15" ht="12">
      <c r="A33" s="8"/>
      <c r="B33" s="51" t="s">
        <v>48</v>
      </c>
      <c r="C33" s="51"/>
      <c r="D33" s="51"/>
      <c r="E33" s="9" t="s">
        <v>49</v>
      </c>
      <c r="F33" s="35" t="s">
        <v>24</v>
      </c>
      <c r="G33" s="15" t="s">
        <v>24</v>
      </c>
      <c r="I33" s="28" t="s">
        <v>24</v>
      </c>
      <c r="J33" s="28" t="s">
        <v>24</v>
      </c>
      <c r="K33" s="28" t="s">
        <v>24</v>
      </c>
      <c r="L33" s="28" t="s">
        <v>24</v>
      </c>
      <c r="M33" s="31"/>
      <c r="O33" s="28" t="s">
        <v>24</v>
      </c>
    </row>
    <row r="34" spans="1:15" ht="12">
      <c r="A34" s="8"/>
      <c r="B34" s="51" t="s">
        <v>50</v>
      </c>
      <c r="C34" s="51"/>
      <c r="D34" s="51"/>
      <c r="E34" s="9" t="s">
        <v>51</v>
      </c>
      <c r="F34" s="35"/>
      <c r="G34" s="15" t="s">
        <v>24</v>
      </c>
      <c r="I34" s="28" t="s">
        <v>24</v>
      </c>
      <c r="J34" s="28" t="s">
        <v>24</v>
      </c>
      <c r="K34" s="28" t="s">
        <v>24</v>
      </c>
      <c r="L34" s="28" t="s">
        <v>24</v>
      </c>
      <c r="M34" s="31"/>
      <c r="O34" s="28" t="s">
        <v>24</v>
      </c>
    </row>
    <row r="35" spans="1:15" ht="12">
      <c r="A35" s="8"/>
      <c r="B35" s="51" t="s">
        <v>52</v>
      </c>
      <c r="C35" s="51"/>
      <c r="D35" s="51"/>
      <c r="E35" s="9" t="s">
        <v>53</v>
      </c>
      <c r="F35" s="35" t="s">
        <v>24</v>
      </c>
      <c r="G35" s="15" t="s">
        <v>24</v>
      </c>
      <c r="I35" s="28" t="s">
        <v>24</v>
      </c>
      <c r="J35" s="28" t="s">
        <v>24</v>
      </c>
      <c r="K35" s="28" t="s">
        <v>24</v>
      </c>
      <c r="L35" s="28" t="s">
        <v>24</v>
      </c>
      <c r="M35" s="31"/>
      <c r="O35" s="28" t="s">
        <v>24</v>
      </c>
    </row>
    <row r="36" spans="1:15" ht="12" customHeight="1">
      <c r="A36" s="8"/>
      <c r="B36" s="51" t="s">
        <v>54</v>
      </c>
      <c r="C36" s="51"/>
      <c r="D36" s="51"/>
      <c r="E36" s="9" t="s">
        <v>55</v>
      </c>
      <c r="F36" s="35" t="s">
        <v>24</v>
      </c>
      <c r="G36" s="15" t="s">
        <v>24</v>
      </c>
      <c r="I36" s="28" t="s">
        <v>24</v>
      </c>
      <c r="J36" s="28" t="s">
        <v>24</v>
      </c>
      <c r="K36" s="28" t="s">
        <v>24</v>
      </c>
      <c r="L36" s="28" t="s">
        <v>24</v>
      </c>
      <c r="M36" s="31"/>
      <c r="O36" s="28" t="s">
        <v>24</v>
      </c>
    </row>
    <row r="37" spans="1:15" ht="26.25" customHeight="1">
      <c r="A37" s="52" t="s">
        <v>56</v>
      </c>
      <c r="B37" s="52"/>
      <c r="C37" s="52"/>
      <c r="D37" s="52"/>
      <c r="E37" s="13" t="s">
        <v>57</v>
      </c>
      <c r="F37" s="37">
        <f>(10842+I37)/1000+L37+O37</f>
        <v>-475.45664</v>
      </c>
      <c r="G37" s="14">
        <f>58812/1000</f>
        <v>58.812</v>
      </c>
      <c r="I37" s="28">
        <v>82461.36</v>
      </c>
      <c r="J37" s="28" t="s">
        <v>24</v>
      </c>
      <c r="K37" s="28" t="s">
        <v>24</v>
      </c>
      <c r="L37" s="28">
        <v>-38.5</v>
      </c>
      <c r="M37" s="31"/>
      <c r="O37" s="28">
        <v>-530.26</v>
      </c>
    </row>
    <row r="38" spans="1:13" ht="12">
      <c r="A38" s="47" t="s">
        <v>45</v>
      </c>
      <c r="B38" s="47"/>
      <c r="C38" s="47"/>
      <c r="D38" s="47"/>
      <c r="E38" s="9"/>
      <c r="F38" s="35"/>
      <c r="G38" s="15"/>
      <c r="M38" s="31"/>
    </row>
    <row r="39" spans="1:15" ht="12">
      <c r="A39" s="8"/>
      <c r="B39" s="51" t="s">
        <v>46</v>
      </c>
      <c r="C39" s="51"/>
      <c r="D39" s="51"/>
      <c r="E39" s="9" t="s">
        <v>58</v>
      </c>
      <c r="F39" s="35">
        <f>(10842+I39)/1000+L39+O39</f>
        <v>75.64336</v>
      </c>
      <c r="G39" s="10">
        <f>58812/1000</f>
        <v>58.812</v>
      </c>
      <c r="I39" s="28">
        <v>82461.36</v>
      </c>
      <c r="J39" s="28" t="s">
        <v>24</v>
      </c>
      <c r="K39" s="28" t="s">
        <v>24</v>
      </c>
      <c r="L39" s="28">
        <v>-38.5</v>
      </c>
      <c r="M39" s="31"/>
      <c r="O39" s="28">
        <v>20.84</v>
      </c>
    </row>
    <row r="40" spans="1:15" ht="12">
      <c r="A40" s="8"/>
      <c r="B40" s="51" t="s">
        <v>48</v>
      </c>
      <c r="C40" s="51"/>
      <c r="D40" s="51"/>
      <c r="E40" s="9" t="s">
        <v>59</v>
      </c>
      <c r="F40" s="35">
        <f>O40</f>
        <v>-551.1</v>
      </c>
      <c r="G40" s="15" t="s">
        <v>24</v>
      </c>
      <c r="I40" s="28" t="s">
        <v>24</v>
      </c>
      <c r="J40" s="28" t="s">
        <v>24</v>
      </c>
      <c r="K40" s="28" t="s">
        <v>24</v>
      </c>
      <c r="L40" s="28" t="s">
        <v>24</v>
      </c>
      <c r="M40" s="31"/>
      <c r="O40" s="28">
        <v>-551.1</v>
      </c>
    </row>
    <row r="41" spans="1:15" ht="12">
      <c r="A41" s="8"/>
      <c r="B41" s="51" t="s">
        <v>50</v>
      </c>
      <c r="C41" s="51"/>
      <c r="D41" s="51"/>
      <c r="E41" s="9" t="s">
        <v>60</v>
      </c>
      <c r="F41" s="35" t="s">
        <v>24</v>
      </c>
      <c r="G41" s="15" t="s">
        <v>24</v>
      </c>
      <c r="I41" s="28" t="s">
        <v>24</v>
      </c>
      <c r="J41" s="28" t="s">
        <v>24</v>
      </c>
      <c r="K41" s="28" t="s">
        <v>24</v>
      </c>
      <c r="L41" s="28" t="s">
        <v>24</v>
      </c>
      <c r="M41" s="31"/>
      <c r="O41" s="28" t="s">
        <v>24</v>
      </c>
    </row>
    <row r="42" spans="1:15" ht="12">
      <c r="A42" s="8"/>
      <c r="B42" s="51" t="s">
        <v>52</v>
      </c>
      <c r="C42" s="51"/>
      <c r="D42" s="51"/>
      <c r="E42" s="9" t="s">
        <v>61</v>
      </c>
      <c r="F42" s="35" t="s">
        <v>24</v>
      </c>
      <c r="G42" s="15" t="s">
        <v>24</v>
      </c>
      <c r="I42" s="28" t="s">
        <v>24</v>
      </c>
      <c r="J42" s="28" t="s">
        <v>24</v>
      </c>
      <c r="K42" s="28" t="s">
        <v>24</v>
      </c>
      <c r="L42" s="28" t="s">
        <v>24</v>
      </c>
      <c r="M42" s="31"/>
      <c r="O42" s="28" t="s">
        <v>24</v>
      </c>
    </row>
    <row r="43" spans="1:13" ht="12">
      <c r="A43" s="8"/>
      <c r="B43" s="51" t="s">
        <v>62</v>
      </c>
      <c r="C43" s="51"/>
      <c r="D43" s="51"/>
      <c r="E43" s="9" t="s">
        <v>63</v>
      </c>
      <c r="F43" s="35"/>
      <c r="G43" s="15"/>
      <c r="M43" s="31"/>
    </row>
    <row r="44" spans="1:17" ht="24" customHeight="1">
      <c r="A44" s="47" t="s">
        <v>64</v>
      </c>
      <c r="B44" s="47"/>
      <c r="C44" s="47"/>
      <c r="D44" s="47"/>
      <c r="E44" s="9" t="s">
        <v>65</v>
      </c>
      <c r="F44" s="35" t="s">
        <v>24</v>
      </c>
      <c r="G44" s="15" t="s">
        <v>24</v>
      </c>
      <c r="I44" s="28" t="s">
        <v>24</v>
      </c>
      <c r="J44" s="28" t="s">
        <v>24</v>
      </c>
      <c r="K44" s="28" t="s">
        <v>24</v>
      </c>
      <c r="L44" s="28" t="s">
        <v>24</v>
      </c>
      <c r="M44" s="31"/>
      <c r="O44" s="28" t="s">
        <v>24</v>
      </c>
      <c r="Q44" s="27"/>
    </row>
    <row r="45" spans="1:15" ht="29.25" customHeight="1">
      <c r="A45" s="49" t="s">
        <v>66</v>
      </c>
      <c r="B45" s="49"/>
      <c r="C45" s="49"/>
      <c r="D45" s="49"/>
      <c r="E45" s="17" t="s">
        <v>67</v>
      </c>
      <c r="F45" s="38">
        <v>5643.77</v>
      </c>
      <c r="G45" s="18">
        <f>3822404.75/1000</f>
        <v>3822.40475</v>
      </c>
      <c r="I45" s="28">
        <v>945258</v>
      </c>
      <c r="J45" s="28">
        <v>1041451.83</v>
      </c>
      <c r="K45" s="28">
        <v>941.49</v>
      </c>
      <c r="L45" s="28">
        <v>881.05</v>
      </c>
      <c r="M45" s="31"/>
      <c r="O45" s="28">
        <v>927.08</v>
      </c>
    </row>
    <row r="46" spans="1:15" ht="11.25">
      <c r="A46" s="16"/>
      <c r="B46" s="50" t="s">
        <v>68</v>
      </c>
      <c r="C46" s="50"/>
      <c r="D46" s="50"/>
      <c r="E46" s="11" t="s">
        <v>69</v>
      </c>
      <c r="F46" s="36">
        <f>(988737.09+I46+J46)/1000+K46+L46+O46</f>
        <v>5619.54342</v>
      </c>
      <c r="G46" s="12">
        <f>3704167.3/1000</f>
        <v>3704.1672999999996</v>
      </c>
      <c r="I46" s="28">
        <v>942038.5</v>
      </c>
      <c r="J46" s="28">
        <v>1033707.83</v>
      </c>
      <c r="K46" s="28">
        <v>937.77</v>
      </c>
      <c r="L46" s="28">
        <v>875.58</v>
      </c>
      <c r="M46" s="31"/>
      <c r="O46" s="28">
        <v>841.71</v>
      </c>
    </row>
    <row r="47" spans="1:15" ht="12">
      <c r="A47" s="47" t="s">
        <v>70</v>
      </c>
      <c r="B47" s="47"/>
      <c r="C47" s="47"/>
      <c r="D47" s="47"/>
      <c r="E47" s="9" t="s">
        <v>71</v>
      </c>
      <c r="F47" s="39">
        <v>830.62</v>
      </c>
      <c r="G47" s="33">
        <f>(4088679.41+26931.15)/1000</f>
        <v>4115.61056</v>
      </c>
      <c r="I47" s="28" t="s">
        <v>24</v>
      </c>
      <c r="J47" s="28" t="s">
        <v>24</v>
      </c>
      <c r="K47" s="28" t="s">
        <v>24</v>
      </c>
      <c r="L47" s="28" t="s">
        <v>24</v>
      </c>
      <c r="M47" s="31"/>
      <c r="O47" s="28">
        <v>3.35</v>
      </c>
    </row>
    <row r="48" spans="1:15" ht="12">
      <c r="A48" s="46" t="s">
        <v>72</v>
      </c>
      <c r="B48" s="46"/>
      <c r="C48" s="46"/>
      <c r="D48" s="46"/>
      <c r="E48" s="11" t="s">
        <v>73</v>
      </c>
      <c r="F48" s="36">
        <v>80.37</v>
      </c>
      <c r="G48" s="34" t="s">
        <v>24</v>
      </c>
      <c r="I48" s="28" t="s">
        <v>24</v>
      </c>
      <c r="J48" s="28" t="s">
        <v>24</v>
      </c>
      <c r="K48" s="28" t="s">
        <v>24</v>
      </c>
      <c r="L48" s="28" t="s">
        <v>24</v>
      </c>
      <c r="M48" s="31"/>
      <c r="O48" s="28" t="s">
        <v>24</v>
      </c>
    </row>
    <row r="49" spans="1:15" ht="27" customHeight="1">
      <c r="A49" s="47" t="s">
        <v>74</v>
      </c>
      <c r="B49" s="47"/>
      <c r="C49" s="47"/>
      <c r="D49" s="47"/>
      <c r="E49" s="9" t="s">
        <v>75</v>
      </c>
      <c r="F49" s="35">
        <f>(172901.55+I49+J49)/1000+K49+L49+O49</f>
        <v>2675.9865400000003</v>
      </c>
      <c r="G49" s="10">
        <f>3794919.93/1000</f>
        <v>3794.91993</v>
      </c>
      <c r="I49" s="28">
        <v>495744.67</v>
      </c>
      <c r="J49" s="28">
        <v>396040.32</v>
      </c>
      <c r="K49" s="28">
        <v>128.25</v>
      </c>
      <c r="L49" s="28">
        <v>1188</v>
      </c>
      <c r="M49" s="31"/>
      <c r="O49" s="28">
        <v>295.05</v>
      </c>
    </row>
    <row r="50" spans="1:15" ht="22.5" customHeight="1">
      <c r="A50" s="46" t="s">
        <v>76</v>
      </c>
      <c r="B50" s="46"/>
      <c r="C50" s="46"/>
      <c r="D50" s="46"/>
      <c r="E50" s="11" t="s">
        <v>77</v>
      </c>
      <c r="F50" s="36">
        <f>24858394.47/1000+K50+L50+O50+0.01</f>
        <v>34625.564470000005</v>
      </c>
      <c r="G50" s="12">
        <f>12604718.65/1000</f>
        <v>12604.71865</v>
      </c>
      <c r="I50" s="28">
        <v>3214548.5</v>
      </c>
      <c r="J50" s="28">
        <v>17271112.92</v>
      </c>
      <c r="K50" s="28">
        <v>4851.64</v>
      </c>
      <c r="L50" s="28">
        <v>2798.04</v>
      </c>
      <c r="M50" s="31"/>
      <c r="O50" s="28">
        <v>2117.48</v>
      </c>
    </row>
    <row r="51" spans="1:13" ht="56.25" customHeight="1">
      <c r="A51" s="48" t="s">
        <v>78</v>
      </c>
      <c r="B51" s="48"/>
      <c r="C51" s="48"/>
      <c r="D51" s="48"/>
      <c r="E51" s="19" t="s">
        <v>79</v>
      </c>
      <c r="F51" s="40">
        <f>-40862.25</f>
        <v>-40862.25</v>
      </c>
      <c r="G51" s="20">
        <f>G19+G27+G30+G37-G45+G47+G49-G50</f>
        <v>63640.02199</v>
      </c>
      <c r="L51" s="28" t="s">
        <v>94</v>
      </c>
      <c r="M51" s="31"/>
    </row>
    <row r="52" spans="1:7" ht="12">
      <c r="A52" s="21"/>
      <c r="B52" s="21"/>
      <c r="C52" s="21"/>
      <c r="D52" s="21"/>
      <c r="E52" s="5"/>
      <c r="F52" s="5"/>
      <c r="G52" s="5"/>
    </row>
    <row r="53" spans="1:7" ht="12">
      <c r="A53" s="21"/>
      <c r="B53" s="21"/>
      <c r="C53" s="21"/>
      <c r="D53" s="21"/>
      <c r="E53" s="5"/>
      <c r="F53" s="26"/>
      <c r="G53" s="5"/>
    </row>
    <row r="54" spans="1:15" s="4" customFormat="1" ht="12">
      <c r="A54" s="43" t="s">
        <v>80</v>
      </c>
      <c r="B54" s="43"/>
      <c r="C54" s="43"/>
      <c r="D54" s="43"/>
      <c r="E54" s="43"/>
      <c r="F54" s="43"/>
      <c r="G54" s="43"/>
      <c r="H54" s="32"/>
      <c r="I54" s="32"/>
      <c r="J54" s="32"/>
      <c r="K54" s="32"/>
      <c r="L54" s="32"/>
      <c r="M54" s="32"/>
      <c r="N54" s="32"/>
      <c r="O54" s="32"/>
    </row>
    <row r="55" spans="1:15" s="4" customFormat="1" ht="17.25" customHeight="1">
      <c r="A55" s="44" t="s">
        <v>81</v>
      </c>
      <c r="B55" s="44"/>
      <c r="C55" s="44"/>
      <c r="D55" s="23"/>
      <c r="E55" s="22" t="s">
        <v>24</v>
      </c>
      <c r="F55" s="44" t="s">
        <v>92</v>
      </c>
      <c r="G55" s="44"/>
      <c r="H55" s="32"/>
      <c r="I55" s="32"/>
      <c r="J55" s="32"/>
      <c r="K55" s="32"/>
      <c r="L55" s="32"/>
      <c r="M55" s="32"/>
      <c r="N55" s="32"/>
      <c r="O55" s="32"/>
    </row>
    <row r="56" spans="1:15" s="4" customFormat="1" ht="11.25">
      <c r="A56" s="45" t="s">
        <v>82</v>
      </c>
      <c r="B56" s="45"/>
      <c r="C56" s="45"/>
      <c r="D56" s="24"/>
      <c r="E56" s="24" t="s">
        <v>83</v>
      </c>
      <c r="F56" s="45" t="s">
        <v>84</v>
      </c>
      <c r="G56" s="45"/>
      <c r="H56" s="32"/>
      <c r="I56" s="32"/>
      <c r="J56" s="32"/>
      <c r="K56" s="32"/>
      <c r="L56" s="32"/>
      <c r="M56" s="32"/>
      <c r="N56" s="32"/>
      <c r="O56" s="32"/>
    </row>
    <row r="57" spans="1:15" s="4" customFormat="1" ht="16.5" customHeight="1">
      <c r="A57" s="43" t="s">
        <v>85</v>
      </c>
      <c r="B57" s="43"/>
      <c r="C57" s="43"/>
      <c r="D57" s="43"/>
      <c r="E57" s="43"/>
      <c r="F57" s="43"/>
      <c r="G57" s="43"/>
      <c r="H57" s="32"/>
      <c r="I57" s="32"/>
      <c r="J57" s="32"/>
      <c r="K57" s="32"/>
      <c r="L57" s="32"/>
      <c r="M57" s="32"/>
      <c r="N57" s="32"/>
      <c r="O57" s="32"/>
    </row>
    <row r="58" spans="1:15" s="4" customFormat="1" ht="16.5" customHeight="1">
      <c r="A58" s="44" t="s">
        <v>89</v>
      </c>
      <c r="B58" s="44"/>
      <c r="C58" s="44"/>
      <c r="D58" s="23"/>
      <c r="E58" s="22" t="s">
        <v>24</v>
      </c>
      <c r="F58" s="44" t="s">
        <v>88</v>
      </c>
      <c r="G58" s="44"/>
      <c r="H58" s="32"/>
      <c r="I58" s="32"/>
      <c r="J58" s="32"/>
      <c r="K58" s="32"/>
      <c r="L58" s="32"/>
      <c r="M58" s="32"/>
      <c r="N58" s="32"/>
      <c r="O58" s="32"/>
    </row>
    <row r="59" spans="1:15" s="2" customFormat="1" ht="11.25">
      <c r="A59" s="45" t="s">
        <v>82</v>
      </c>
      <c r="B59" s="45"/>
      <c r="C59" s="45"/>
      <c r="D59" s="24"/>
      <c r="E59" s="24" t="s">
        <v>83</v>
      </c>
      <c r="F59" s="45" t="s">
        <v>84</v>
      </c>
      <c r="G59" s="45"/>
      <c r="H59" s="29"/>
      <c r="I59" s="29"/>
      <c r="J59" s="29"/>
      <c r="K59" s="29"/>
      <c r="L59" s="29"/>
      <c r="M59" s="29"/>
      <c r="N59" s="29"/>
      <c r="O59" s="29"/>
    </row>
    <row r="60" spans="1:7" ht="11.25">
      <c r="A60" s="5"/>
      <c r="B60" s="5"/>
      <c r="C60" s="5"/>
      <c r="D60" s="5"/>
      <c r="E60" s="5"/>
      <c r="F60" s="5"/>
      <c r="G60" s="5"/>
    </row>
    <row r="61" spans="1:7" ht="11.25">
      <c r="A61" s="25" t="s">
        <v>87</v>
      </c>
      <c r="B61" s="5"/>
      <c r="C61" s="5"/>
      <c r="D61" s="5"/>
      <c r="E61" s="5"/>
      <c r="F61" s="26"/>
      <c r="G61" s="5"/>
    </row>
    <row r="62" spans="1:7" ht="11.25">
      <c r="A62" s="25" t="s">
        <v>86</v>
      </c>
      <c r="B62" s="5"/>
      <c r="C62" s="5"/>
      <c r="D62" s="5"/>
      <c r="E62" s="5"/>
      <c r="F62" s="42"/>
      <c r="G62" s="42"/>
    </row>
    <row r="66" spans="5:6" ht="10.5">
      <c r="E66" s="27"/>
      <c r="F66" s="27"/>
    </row>
    <row r="67" ht="10.5">
      <c r="G67" s="27"/>
    </row>
    <row r="68" ht="10.5">
      <c r="F68" s="5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4:G54"/>
    <mergeCell ref="A55:C55"/>
    <mergeCell ref="F55:G55"/>
    <mergeCell ref="A56:C56"/>
    <mergeCell ref="F56:G56"/>
    <mergeCell ref="F62:G62"/>
    <mergeCell ref="A57:G57"/>
    <mergeCell ref="A58:C58"/>
    <mergeCell ref="F58:G58"/>
    <mergeCell ref="A59:C59"/>
    <mergeCell ref="F59:G59"/>
  </mergeCells>
  <printOptions/>
  <pageMargins left="0.75" right="0.75" top="1" bottom="0.74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2010-06-02T09:52:37Z</cp:lastPrinted>
  <dcterms:created xsi:type="dcterms:W3CDTF">2009-08-03T10:59:22Z</dcterms:created>
  <dcterms:modified xsi:type="dcterms:W3CDTF">2010-07-13T13:01:38Z</dcterms:modified>
  <cp:category/>
  <cp:version/>
  <cp:contentType/>
  <cp:contentStatus/>
</cp:coreProperties>
</file>